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LMEND1\Documents\"/>
    </mc:Choice>
  </mc:AlternateContent>
  <xr:revisionPtr revIDLastSave="0" documentId="8_{6AE41E58-99B4-46FC-B793-D46D97CFD69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rovisional timetable" sheetId="3" r:id="rId1"/>
    <sheet name="Primary Timetable " sheetId="7" r:id="rId2"/>
    <sheet name="Primary Timetable" sheetId="2" state="hidden" r:id="rId3"/>
    <sheet name="Non Primary" sheetId="4" r:id="rId4"/>
  </sheets>
  <definedNames>
    <definedName name="_xlnm.Print_Area" localSheetId="2">'Primary Timetable'!$A$2:$K$22</definedName>
    <definedName name="_xlnm.Print_Area" localSheetId="1">'Primary Timetable '!$A$2:$D$19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2" l="1"/>
  <c r="D18" i="2" s="1"/>
  <c r="G18" i="2"/>
  <c r="H18" i="2" s="1"/>
  <c r="F18" i="2"/>
  <c r="K17" i="2"/>
  <c r="N17" i="2" s="1"/>
  <c r="G17" i="2"/>
  <c r="H17" i="2" s="1"/>
  <c r="F17" i="2"/>
  <c r="K16" i="2"/>
  <c r="D16" i="2" s="1"/>
  <c r="G16" i="2"/>
  <c r="H16" i="2" s="1"/>
  <c r="F16" i="2"/>
  <c r="K15" i="2"/>
  <c r="D15" i="2" s="1"/>
  <c r="G15" i="2"/>
  <c r="H15" i="2" s="1"/>
  <c r="F15" i="2"/>
  <c r="K14" i="2"/>
  <c r="D14" i="2" s="1"/>
  <c r="G14" i="2"/>
  <c r="H14" i="2" s="1"/>
  <c r="F14" i="2"/>
  <c r="K13" i="2"/>
  <c r="J13" i="2" s="1"/>
  <c r="G13" i="2"/>
  <c r="H13" i="2" s="1"/>
  <c r="F13" i="2"/>
  <c r="K12" i="2"/>
  <c r="N12" i="2" s="1"/>
  <c r="G12" i="2"/>
  <c r="H12" i="2" s="1"/>
  <c r="F12" i="2"/>
  <c r="K11" i="2"/>
  <c r="D11" i="2" s="1"/>
  <c r="G11" i="2"/>
  <c r="H11" i="2" s="1"/>
  <c r="F11" i="2"/>
  <c r="K10" i="2"/>
  <c r="D10" i="2" s="1"/>
  <c r="G10" i="2"/>
  <c r="H10" i="2" s="1"/>
  <c r="F10" i="2"/>
  <c r="K9" i="2"/>
  <c r="J9" i="2" s="1"/>
  <c r="G9" i="2"/>
  <c r="H9" i="2" s="1"/>
  <c r="F9" i="2"/>
  <c r="K8" i="2"/>
  <c r="J8" i="2" s="1"/>
  <c r="G8" i="2"/>
  <c r="H8" i="2" s="1"/>
  <c r="F8" i="2"/>
  <c r="K7" i="2"/>
  <c r="G7" i="2"/>
  <c r="H7" i="2" s="1"/>
  <c r="F7" i="2"/>
  <c r="K6" i="2"/>
  <c r="D6" i="2" s="1"/>
  <c r="G6" i="2"/>
  <c r="H6" i="2" s="1"/>
  <c r="F6" i="2"/>
  <c r="K5" i="2"/>
  <c r="J5" i="2" s="1"/>
  <c r="G5" i="2"/>
  <c r="H5" i="2" s="1"/>
  <c r="F5" i="2"/>
  <c r="F4" i="2"/>
  <c r="G4" i="2"/>
  <c r="H4" i="2" s="1"/>
  <c r="K4" i="2"/>
  <c r="D4" i="2" s="1"/>
  <c r="J16" i="2" l="1"/>
  <c r="B16" i="2" s="1"/>
  <c r="N8" i="2"/>
  <c r="N10" i="2"/>
  <c r="J7" i="2"/>
  <c r="I7" i="2" s="1"/>
  <c r="D9" i="2"/>
  <c r="N9" i="2"/>
  <c r="J10" i="2"/>
  <c r="B10" i="2" s="1"/>
  <c r="N16" i="2"/>
  <c r="J14" i="2"/>
  <c r="I14" i="2" s="1"/>
  <c r="N14" i="2"/>
  <c r="B9" i="2"/>
  <c r="I9" i="2"/>
  <c r="N4" i="2"/>
  <c r="N18" i="2"/>
  <c r="N7" i="2"/>
  <c r="J4" i="2"/>
  <c r="I4" i="2" s="1"/>
  <c r="N5" i="2"/>
  <c r="D7" i="2"/>
  <c r="D5" i="2"/>
  <c r="J18" i="2"/>
  <c r="B18" i="2" s="1"/>
  <c r="B8" i="2"/>
  <c r="I8" i="2"/>
  <c r="B5" i="2"/>
  <c r="I5" i="2"/>
  <c r="B13" i="2"/>
  <c r="I13" i="2"/>
  <c r="J6" i="2"/>
  <c r="J15" i="2"/>
  <c r="J17" i="2"/>
  <c r="N11" i="2"/>
  <c r="D17" i="2"/>
  <c r="D13" i="2"/>
  <c r="I16" i="2"/>
  <c r="J11" i="2"/>
  <c r="N13" i="2"/>
  <c r="N15" i="2"/>
  <c r="D12" i="2"/>
  <c r="D8" i="2"/>
  <c r="N6" i="2"/>
  <c r="J12" i="2"/>
  <c r="I10" i="2" l="1"/>
  <c r="B7" i="2"/>
  <c r="B4" i="2"/>
  <c r="B14" i="2"/>
  <c r="I18" i="2"/>
  <c r="I17" i="2"/>
  <c r="B17" i="2"/>
  <c r="B12" i="2"/>
  <c r="I12" i="2"/>
  <c r="B11" i="2"/>
  <c r="I11" i="2"/>
  <c r="I15" i="2"/>
  <c r="B15" i="2"/>
  <c r="I6" i="2"/>
  <c r="B6" i="2"/>
</calcChain>
</file>

<file path=xl/sharedStrings.xml><?xml version="1.0" encoding="utf-8"?>
<sst xmlns="http://schemas.openxmlformats.org/spreadsheetml/2006/main" count="80" uniqueCount="71">
  <si>
    <t>Settlement Report</t>
  </si>
  <si>
    <t>Last Business Day</t>
  </si>
  <si>
    <t>CMA Issue Settlement Report</t>
  </si>
  <si>
    <t>Bills to be issued</t>
  </si>
  <si>
    <t>Bill Due Date</t>
  </si>
  <si>
    <t>MAR 21 P1</t>
  </si>
  <si>
    <t>APR 22 P1</t>
  </si>
  <si>
    <t>MAY 22 P1</t>
  </si>
  <si>
    <t>JUN 22 P1</t>
  </si>
  <si>
    <t>JUL 22 P1</t>
  </si>
  <si>
    <t>Month</t>
  </si>
  <si>
    <t>Issue of Reconciliation Bills</t>
  </si>
  <si>
    <t>Bills for settlement months</t>
  </si>
  <si>
    <t>Payment Date</t>
  </si>
  <si>
    <t>Dec21 R1,Oct21 R2, Apr21 R3, Oct20 R4</t>
  </si>
  <si>
    <t>Jan21 R1, Nov21 R2, May21 R3, Nov20 R4</t>
  </si>
  <si>
    <t>Feb21 R1, Dec21 R2, Jun21 R3, Dec20 R4</t>
  </si>
  <si>
    <t>Mar21 R1, Jan21 R2, Jul21 R3, Jan20 R4</t>
  </si>
  <si>
    <t>Primary Timetable 2017</t>
  </si>
  <si>
    <t>Day 1</t>
  </si>
  <si>
    <t>Day 2</t>
  </si>
  <si>
    <t>LBD - 12BD</t>
  </si>
  <si>
    <t>LBD -10BD</t>
  </si>
  <si>
    <t>Last BD</t>
  </si>
  <si>
    <t>1st Business Day R3 &amp; R2</t>
  </si>
  <si>
    <t>R1</t>
  </si>
  <si>
    <t>Reconciliation review</t>
  </si>
  <si>
    <t>Alan sign off</t>
  </si>
  <si>
    <t>Bill Due Date-day</t>
  </si>
  <si>
    <t>Dec16 R1, Oct16 R2, Apr16 R3</t>
  </si>
  <si>
    <t>Jan16 R1, Nov16 R2, May16 R3</t>
  </si>
  <si>
    <t>Feb16 R1, Dec16 R2, Jun16 R3</t>
  </si>
  <si>
    <t>Mar16 R1, Jan16 R2, Jul16 R3</t>
  </si>
  <si>
    <t>14th Good Friday</t>
  </si>
  <si>
    <t>17th Easter Monday</t>
  </si>
  <si>
    <t>Apr17 R1, Feb16 R2, Aug16 R3</t>
  </si>
  <si>
    <t>May17 R1, Mar16 R2, Sep16 R3</t>
  </si>
  <si>
    <t>Jun17 R1, Apr17 R2, Oct16 R3</t>
  </si>
  <si>
    <t>Jul17 R1, May17 R2, Nov16 R3</t>
  </si>
  <si>
    <t>Aug17 R1, Jun17 R2, Dec16 R3</t>
  </si>
  <si>
    <t>Sep17 R1, Jul17 R2, Jan16 R3</t>
  </si>
  <si>
    <t>Oct17 R1, Aug17 R2, Feb16 R3</t>
  </si>
  <si>
    <t>Nov17 R1, Sep17 R2, Mar16 R3</t>
  </si>
  <si>
    <t>Dec17 R1, Oct17 R2, Apr17 R3</t>
  </si>
  <si>
    <t>Jan17 R1, Nov17 R2, May17 R3</t>
  </si>
  <si>
    <t>Feb17 R1, Dec17 R2, Jun17 R3</t>
  </si>
  <si>
    <t>update R3/2/1 dates formulas will calc the rest.</t>
  </si>
  <si>
    <t>Batch 1</t>
  </si>
  <si>
    <t>Batch 2</t>
  </si>
  <si>
    <t>Invoice Date</t>
  </si>
  <si>
    <t>Payment Due Date</t>
  </si>
  <si>
    <t>Provisional Timetable 2022</t>
  </si>
  <si>
    <t>AUG 22 P1</t>
  </si>
  <si>
    <t>SEP 22 P1</t>
  </si>
  <si>
    <t>OCT 22 P1</t>
  </si>
  <si>
    <t>NOV 22 P1</t>
  </si>
  <si>
    <t>DEC 22 P1</t>
  </si>
  <si>
    <t>JAN 22 P1</t>
  </si>
  <si>
    <t>FEB 22 P1</t>
  </si>
  <si>
    <t>MAR 22 P1</t>
  </si>
  <si>
    <t>Apr22 R1, Feb21 R2, Aug21 R3, Feb20 R4, May21 R4</t>
  </si>
  <si>
    <t>May22 R1, Mar21 R2, Sep21 R3, Mar20 R4, Jun21 R4</t>
  </si>
  <si>
    <t>Jun22 R1, Apr22 R2, Oct21 R3, Apr21 R4, Jul21 R4</t>
  </si>
  <si>
    <t>Jul22 R1, May22 R2, Nov21 R3, Aug21 R4</t>
  </si>
  <si>
    <t>Aug22 R1, Jun22 R2, Dec21 R3, Sep21 R4</t>
  </si>
  <si>
    <t>Sep22 R1, Jul22 R2, Jan21 R3, Oct21 R4</t>
  </si>
  <si>
    <t>Oct22 R1, Aug22 R2, Feb21 R3, Nov21 R4</t>
  </si>
  <si>
    <t>Nov22 R1, Sep22 R2, Mar21 R3, Dec21 R4</t>
  </si>
  <si>
    <t>Dec22 R1, Oct22 R2, Apr22 R3, Jan21 R4</t>
  </si>
  <si>
    <t>Primary Timetable 2022</t>
  </si>
  <si>
    <t>Non Primary Bills and Purchase Order Timetable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</si>
</sst>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\-mmm\-yy;@"/>
  </numFmts>
  <fonts count="1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5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2" fillId="0" borderId="0"/>
  </cellStyleXfs>
  <cellXfs count="105">
    <xf numFmtId="0" fontId="0" fillId="0" borderId="0" xfId="0"/>
    <xf numFmtId="0" fontId="11" fillId="0" borderId="0" xfId="3" applyFont="1"/>
    <xf numFmtId="0" fontId="6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6" fillId="0" borderId="0" xfId="0" quotePrefix="1" applyFont="1"/>
    <xf numFmtId="0" fontId="7" fillId="2" borderId="1" xfId="0" applyFont="1" applyFill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4" fontId="9" fillId="0" borderId="0" xfId="6" applyNumberFormat="1" applyFont="1" applyAlignment="1">
      <alignment horizontal="center" wrapText="1"/>
    </xf>
    <xf numFmtId="0" fontId="9" fillId="0" borderId="0" xfId="6" applyFont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14" fontId="6" fillId="0" borderId="0" xfId="0" applyNumberFormat="1" applyFont="1"/>
    <xf numFmtId="164" fontId="6" fillId="2" borderId="1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5" borderId="0" xfId="0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14" fontId="10" fillId="4" borderId="7" xfId="0" applyNumberFormat="1" applyFont="1" applyFill="1" applyBorder="1" applyAlignment="1">
      <alignment horizontal="center"/>
    </xf>
    <xf numFmtId="0" fontId="11" fillId="0" borderId="18" xfId="0" applyFont="1" applyBorder="1" applyAlignment="1">
      <alignment horizontal="center" wrapText="1"/>
    </xf>
    <xf numFmtId="14" fontId="10" fillId="4" borderId="1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10" fillId="4" borderId="5" xfId="0" applyFont="1" applyFill="1" applyBorder="1"/>
    <xf numFmtId="0" fontId="10" fillId="0" borderId="5" xfId="0" applyFont="1" applyBorder="1"/>
    <xf numFmtId="14" fontId="10" fillId="4" borderId="8" xfId="0" applyNumberFormat="1" applyFont="1" applyFill="1" applyBorder="1" applyAlignment="1">
      <alignment horizontal="center"/>
    </xf>
    <xf numFmtId="0" fontId="10" fillId="4" borderId="12" xfId="0" applyFont="1" applyFill="1" applyBorder="1"/>
    <xf numFmtId="17" fontId="13" fillId="0" borderId="20" xfId="0" applyNumberFormat="1" applyFont="1" applyBorder="1" applyAlignment="1">
      <alignment horizontal="center" wrapText="1"/>
    </xf>
    <xf numFmtId="17" fontId="1" fillId="0" borderId="4" xfId="0" applyNumberFormat="1" applyFont="1" applyBorder="1" applyAlignment="1">
      <alignment horizontal="center" wrapText="1"/>
    </xf>
    <xf numFmtId="17" fontId="1" fillId="0" borderId="9" xfId="0" applyNumberFormat="1" applyFont="1" applyBorder="1" applyAlignment="1">
      <alignment horizontal="center" wrapText="1"/>
    </xf>
    <xf numFmtId="17" fontId="1" fillId="4" borderId="4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7" fontId="1" fillId="0" borderId="35" xfId="0" applyNumberFormat="1" applyFont="1" applyBorder="1" applyAlignment="1">
      <alignment horizontal="center" wrapText="1"/>
    </xf>
    <xf numFmtId="17" fontId="1" fillId="0" borderId="25" xfId="0" applyNumberFormat="1" applyFont="1" applyBorder="1" applyAlignment="1">
      <alignment horizontal="center" wrapText="1"/>
    </xf>
    <xf numFmtId="17" fontId="1" fillId="0" borderId="26" xfId="0" applyNumberFormat="1" applyFont="1" applyBorder="1" applyAlignment="1">
      <alignment horizontal="center" wrapText="1"/>
    </xf>
    <xf numFmtId="0" fontId="4" fillId="0" borderId="0" xfId="3" applyFont="1"/>
    <xf numFmtId="0" fontId="1" fillId="0" borderId="0" xfId="0" applyFont="1"/>
    <xf numFmtId="0" fontId="4" fillId="0" borderId="24" xfId="0" applyFont="1" applyBorder="1" applyAlignment="1">
      <alignment horizontal="center" wrapText="1"/>
    </xf>
    <xf numFmtId="0" fontId="4" fillId="0" borderId="24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4" fontId="14" fillId="0" borderId="30" xfId="0" applyNumberFormat="1" applyFont="1" applyBorder="1" applyAlignment="1">
      <alignment horizontal="center"/>
    </xf>
    <xf numFmtId="0" fontId="1" fillId="4" borderId="30" xfId="0" applyFont="1" applyFill="1" applyBorder="1"/>
    <xf numFmtId="14" fontId="1" fillId="0" borderId="37" xfId="0" applyNumberFormat="1" applyFont="1" applyBorder="1" applyAlignment="1">
      <alignment horizontal="center"/>
    </xf>
    <xf numFmtId="14" fontId="14" fillId="0" borderId="31" xfId="0" applyNumberFormat="1" applyFont="1" applyBorder="1" applyAlignment="1">
      <alignment horizontal="center"/>
    </xf>
    <xf numFmtId="0" fontId="1" fillId="4" borderId="31" xfId="0" applyFont="1" applyFill="1" applyBorder="1"/>
    <xf numFmtId="14" fontId="1" fillId="0" borderId="38" xfId="0" applyNumberFormat="1" applyFont="1" applyBorder="1" applyAlignment="1">
      <alignment horizontal="center"/>
    </xf>
    <xf numFmtId="14" fontId="14" fillId="0" borderId="32" xfId="0" applyNumberFormat="1" applyFont="1" applyBorder="1" applyAlignment="1">
      <alignment horizontal="center"/>
    </xf>
    <xf numFmtId="0" fontId="1" fillId="4" borderId="32" xfId="0" applyFont="1" applyFill="1" applyBorder="1"/>
    <xf numFmtId="14" fontId="1" fillId="0" borderId="39" xfId="0" applyNumberFormat="1" applyFont="1" applyBorder="1" applyAlignment="1">
      <alignment horizontal="center"/>
    </xf>
    <xf numFmtId="0" fontId="15" fillId="0" borderId="0" xfId="0" applyFont="1" applyAlignment="1">
      <alignment vertical="center"/>
    </xf>
    <xf numFmtId="0" fontId="1" fillId="0" borderId="0" xfId="3" applyFont="1"/>
    <xf numFmtId="0" fontId="4" fillId="0" borderId="1" xfId="3" applyFont="1" applyBorder="1"/>
    <xf numFmtId="0" fontId="1" fillId="0" borderId="3" xfId="3" applyFont="1" applyBorder="1"/>
    <xf numFmtId="0" fontId="4" fillId="0" borderId="2" xfId="3" applyFont="1" applyBorder="1"/>
    <xf numFmtId="0" fontId="4" fillId="0" borderId="36" xfId="3" applyFont="1" applyBorder="1" applyAlignment="1">
      <alignment horizontal="center" wrapText="1"/>
    </xf>
    <xf numFmtId="0" fontId="1" fillId="0" borderId="33" xfId="3" applyFont="1" applyBorder="1" applyAlignment="1">
      <alignment horizontal="center" wrapText="1"/>
    </xf>
    <xf numFmtId="0" fontId="1" fillId="0" borderId="34" xfId="3" applyFont="1" applyBorder="1" applyAlignment="1">
      <alignment horizontal="center" wrapText="1"/>
    </xf>
    <xf numFmtId="17" fontId="4" fillId="4" borderId="31" xfId="3" applyNumberFormat="1" applyFont="1" applyFill="1" applyBorder="1" applyAlignment="1">
      <alignment horizontal="left"/>
    </xf>
    <xf numFmtId="14" fontId="1" fillId="0" borderId="4" xfId="3" applyNumberFormat="1" applyFont="1" applyBorder="1" applyAlignment="1">
      <alignment horizontal="center"/>
    </xf>
    <xf numFmtId="14" fontId="1" fillId="0" borderId="5" xfId="3" applyNumberFormat="1" applyFont="1" applyBorder="1" applyAlignment="1">
      <alignment horizontal="center"/>
    </xf>
    <xf numFmtId="17" fontId="4" fillId="4" borderId="32" xfId="3" applyNumberFormat="1" applyFont="1" applyFill="1" applyBorder="1" applyAlignment="1">
      <alignment horizontal="left"/>
    </xf>
    <xf numFmtId="14" fontId="1" fillId="0" borderId="9" xfId="3" applyNumberFormat="1" applyFont="1" applyBorder="1" applyAlignment="1">
      <alignment horizontal="center"/>
    </xf>
    <xf numFmtId="14" fontId="1" fillId="0" borderId="12" xfId="3" applyNumberFormat="1" applyFont="1" applyBorder="1" applyAlignment="1">
      <alignment horizontal="center"/>
    </xf>
    <xf numFmtId="17" fontId="4" fillId="4" borderId="30" xfId="3" applyNumberFormat="1" applyFont="1" applyFill="1" applyBorder="1" applyAlignment="1">
      <alignment horizontal="left"/>
    </xf>
    <xf numFmtId="14" fontId="1" fillId="0" borderId="13" xfId="3" applyNumberFormat="1" applyFont="1" applyBorder="1" applyAlignment="1">
      <alignment horizontal="center"/>
    </xf>
    <xf numFmtId="14" fontId="1" fillId="0" borderId="11" xfId="3" applyNumberFormat="1" applyFont="1" applyBorder="1" applyAlignment="1">
      <alignment horizontal="center"/>
    </xf>
    <xf numFmtId="0" fontId="16" fillId="0" borderId="0" xfId="3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0" borderId="21" xfId="3" applyFont="1" applyBorder="1" applyAlignment="1">
      <alignment horizontal="center" wrapText="1"/>
    </xf>
    <xf numFmtId="164" fontId="11" fillId="0" borderId="22" xfId="3" applyNumberFormat="1" applyFont="1" applyBorder="1" applyAlignment="1">
      <alignment horizontal="center" wrapText="1"/>
    </xf>
    <xf numFmtId="0" fontId="11" fillId="0" borderId="22" xfId="3" applyFont="1" applyBorder="1" applyAlignment="1">
      <alignment horizontal="center" wrapText="1"/>
    </xf>
    <xf numFmtId="0" fontId="11" fillId="0" borderId="23" xfId="3" applyFont="1" applyBorder="1" applyAlignment="1">
      <alignment horizontal="center" wrapText="1"/>
    </xf>
    <xf numFmtId="17" fontId="11" fillId="4" borderId="30" xfId="3" applyNumberFormat="1" applyFont="1" applyFill="1" applyBorder="1" applyAlignment="1">
      <alignment horizontal="center"/>
    </xf>
    <xf numFmtId="17" fontId="10" fillId="0" borderId="28" xfId="3" applyNumberFormat="1" applyFont="1" applyBorder="1" applyAlignment="1">
      <alignment horizontal="center"/>
    </xf>
    <xf numFmtId="164" fontId="17" fillId="0" borderId="6" xfId="3" applyNumberFormat="1" applyFont="1" applyBorder="1" applyAlignment="1">
      <alignment horizontal="center"/>
    </xf>
    <xf numFmtId="164" fontId="17" fillId="0" borderId="11" xfId="3" applyNumberFormat="1" applyFont="1" applyBorder="1" applyAlignment="1">
      <alignment horizontal="center"/>
    </xf>
    <xf numFmtId="17" fontId="11" fillId="4" borderId="31" xfId="3" applyNumberFormat="1" applyFont="1" applyFill="1" applyBorder="1" applyAlignment="1">
      <alignment horizontal="center"/>
    </xf>
    <xf numFmtId="17" fontId="10" fillId="0" borderId="27" xfId="3" applyNumberFormat="1" applyFont="1" applyBorder="1" applyAlignment="1">
      <alignment horizontal="center"/>
    </xf>
    <xf numFmtId="164" fontId="17" fillId="0" borderId="7" xfId="3" applyNumberFormat="1" applyFont="1" applyBorder="1" applyAlignment="1">
      <alignment horizontal="center"/>
    </xf>
    <xf numFmtId="164" fontId="17" fillId="0" borderId="40" xfId="3" applyNumberFormat="1" applyFont="1" applyBorder="1" applyAlignment="1">
      <alignment horizontal="center"/>
    </xf>
    <xf numFmtId="164" fontId="17" fillId="0" borderId="5" xfId="3" applyNumberFormat="1" applyFont="1" applyBorder="1" applyAlignment="1">
      <alignment horizontal="center"/>
    </xf>
    <xf numFmtId="17" fontId="11" fillId="4" borderId="32" xfId="3" applyNumberFormat="1" applyFont="1" applyFill="1" applyBorder="1" applyAlignment="1">
      <alignment horizontal="center"/>
    </xf>
    <xf numFmtId="17" fontId="10" fillId="0" borderId="29" xfId="3" applyNumberFormat="1" applyFont="1" applyBorder="1" applyAlignment="1">
      <alignment horizontal="center"/>
    </xf>
    <xf numFmtId="164" fontId="17" fillId="0" borderId="8" xfId="3" applyNumberFormat="1" applyFont="1" applyBorder="1" applyAlignment="1">
      <alignment horizontal="center"/>
    </xf>
    <xf numFmtId="164" fontId="17" fillId="0" borderId="41" xfId="3" applyNumberFormat="1" applyFont="1" applyBorder="1" applyAlignment="1">
      <alignment horizontal="center"/>
    </xf>
    <xf numFmtId="164" fontId="17" fillId="0" borderId="12" xfId="3" applyNumberFormat="1" applyFont="1" applyBorder="1" applyAlignment="1">
      <alignment horizontal="center"/>
    </xf>
    <xf numFmtId="0" fontId="6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1" fillId="3" borderId="16" xfId="0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</cellXfs>
  <cellStyles count="7">
    <cellStyle name="%" xfId="1" xr:uid="{00000000-0005-0000-0000-000000000000}"/>
    <cellStyle name="Comma 2" xfId="2" xr:uid="{00000000-0005-0000-0000-000002000000}"/>
    <cellStyle name="Normal" xfId="0" builtinId="0"/>
    <cellStyle name="Normal 2" xfId="3" xr:uid="{00000000-0005-0000-0000-000005000000}"/>
    <cellStyle name="Normal 3" xfId="4" xr:uid="{00000000-0005-0000-0000-000006000000}"/>
    <cellStyle name="Normal 4" xfId="5" xr:uid="{00000000-0005-0000-0000-000007000000}"/>
    <cellStyle name="Normal_Sheet1" xfId="6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tabSelected="1" zoomScale="85" zoomScaleNormal="85" workbookViewId="0">
      <selection activeCell="H13" sqref="H13"/>
    </sheetView>
  </sheetViews>
  <sheetFormatPr defaultColWidth="13" defaultRowHeight="12.5" x14ac:dyDescent="0.25"/>
  <cols>
    <col min="1" max="16384" width="13" style="63"/>
  </cols>
  <sheetData>
    <row r="1" spans="1:6" s="48" customFormat="1" ht="64.25" customHeight="1" x14ac:dyDescent="0.35">
      <c r="A1" s="79" t="s">
        <v>51</v>
      </c>
      <c r="B1" s="1"/>
      <c r="C1" s="1"/>
      <c r="D1" s="1"/>
      <c r="E1" s="1"/>
      <c r="F1" s="1"/>
    </row>
    <row r="2" spans="1:6" ht="13.5" thickBot="1" x14ac:dyDescent="0.35">
      <c r="A2" s="80"/>
      <c r="B2" s="80"/>
      <c r="C2" s="80"/>
      <c r="D2" s="80"/>
      <c r="E2" s="80"/>
      <c r="F2" s="80"/>
    </row>
    <row r="3" spans="1:6" ht="39.5" thickBot="1" x14ac:dyDescent="0.35">
      <c r="A3" s="81"/>
      <c r="B3" s="82" t="s">
        <v>0</v>
      </c>
      <c r="C3" s="83" t="s">
        <v>1</v>
      </c>
      <c r="D3" s="84" t="s">
        <v>2</v>
      </c>
      <c r="E3" s="84" t="s">
        <v>3</v>
      </c>
      <c r="F3" s="85" t="s">
        <v>4</v>
      </c>
    </row>
    <row r="4" spans="1:6" ht="13" x14ac:dyDescent="0.3">
      <c r="A4" s="86">
        <v>44562</v>
      </c>
      <c r="B4" s="87" t="s">
        <v>5</v>
      </c>
      <c r="C4" s="88">
        <v>44592</v>
      </c>
      <c r="D4" s="88">
        <v>44571</v>
      </c>
      <c r="E4" s="88">
        <v>44573</v>
      </c>
      <c r="F4" s="89">
        <v>44579</v>
      </c>
    </row>
    <row r="5" spans="1:6" ht="13" x14ac:dyDescent="0.3">
      <c r="A5" s="90">
        <v>44593</v>
      </c>
      <c r="B5" s="91" t="s">
        <v>6</v>
      </c>
      <c r="C5" s="92">
        <v>44620</v>
      </c>
      <c r="D5" s="93">
        <v>44599</v>
      </c>
      <c r="E5" s="92">
        <v>44601</v>
      </c>
      <c r="F5" s="94">
        <v>44607</v>
      </c>
    </row>
    <row r="6" spans="1:6" ht="13" x14ac:dyDescent="0.3">
      <c r="A6" s="90">
        <v>44621</v>
      </c>
      <c r="B6" s="91" t="s">
        <v>7</v>
      </c>
      <c r="C6" s="92">
        <v>44651</v>
      </c>
      <c r="D6" s="93">
        <v>44630</v>
      </c>
      <c r="E6" s="92">
        <v>44634</v>
      </c>
      <c r="F6" s="94">
        <v>44638</v>
      </c>
    </row>
    <row r="7" spans="1:6" ht="13" x14ac:dyDescent="0.3">
      <c r="A7" s="90">
        <v>44652</v>
      </c>
      <c r="B7" s="91" t="s">
        <v>8</v>
      </c>
      <c r="C7" s="92">
        <v>44680</v>
      </c>
      <c r="D7" s="93">
        <v>44658</v>
      </c>
      <c r="E7" s="92">
        <v>44662</v>
      </c>
      <c r="F7" s="94">
        <v>44669</v>
      </c>
    </row>
    <row r="8" spans="1:6" ht="13" x14ac:dyDescent="0.3">
      <c r="A8" s="90">
        <v>44682</v>
      </c>
      <c r="B8" s="91" t="s">
        <v>9</v>
      </c>
      <c r="C8" s="92">
        <v>44712</v>
      </c>
      <c r="D8" s="93">
        <v>44691</v>
      </c>
      <c r="E8" s="92">
        <v>44693</v>
      </c>
      <c r="F8" s="94">
        <v>44699</v>
      </c>
    </row>
    <row r="9" spans="1:6" ht="13" x14ac:dyDescent="0.3">
      <c r="A9" s="90">
        <v>44713</v>
      </c>
      <c r="B9" s="91" t="s">
        <v>52</v>
      </c>
      <c r="C9" s="92">
        <v>44742</v>
      </c>
      <c r="D9" s="93">
        <v>44721</v>
      </c>
      <c r="E9" s="92">
        <v>44725</v>
      </c>
      <c r="F9" s="94">
        <v>44729</v>
      </c>
    </row>
    <row r="10" spans="1:6" ht="13" x14ac:dyDescent="0.3">
      <c r="A10" s="90">
        <v>44743</v>
      </c>
      <c r="B10" s="91" t="s">
        <v>53</v>
      </c>
      <c r="C10" s="92">
        <v>44771</v>
      </c>
      <c r="D10" s="93">
        <v>44750</v>
      </c>
      <c r="E10" s="92">
        <v>44754</v>
      </c>
      <c r="F10" s="94">
        <v>44760</v>
      </c>
    </row>
    <row r="11" spans="1:6" ht="14" customHeight="1" x14ac:dyDescent="0.3">
      <c r="A11" s="90">
        <v>44774</v>
      </c>
      <c r="B11" s="91" t="s">
        <v>54</v>
      </c>
      <c r="C11" s="92">
        <v>44804</v>
      </c>
      <c r="D11" s="93">
        <v>44783</v>
      </c>
      <c r="E11" s="92">
        <v>44785</v>
      </c>
      <c r="F11" s="94">
        <v>44791</v>
      </c>
    </row>
    <row r="12" spans="1:6" ht="14" customHeight="1" x14ac:dyDescent="0.3">
      <c r="A12" s="90">
        <v>44805</v>
      </c>
      <c r="B12" s="91" t="s">
        <v>55</v>
      </c>
      <c r="C12" s="92">
        <v>44834</v>
      </c>
      <c r="D12" s="93">
        <v>44813</v>
      </c>
      <c r="E12" s="92">
        <v>44817</v>
      </c>
      <c r="F12" s="94">
        <v>44823</v>
      </c>
    </row>
    <row r="13" spans="1:6" ht="14.4" customHeight="1" x14ac:dyDescent="0.3">
      <c r="A13" s="90">
        <v>44835</v>
      </c>
      <c r="B13" s="91" t="s">
        <v>56</v>
      </c>
      <c r="C13" s="92">
        <v>44865</v>
      </c>
      <c r="D13" s="93">
        <v>44844</v>
      </c>
      <c r="E13" s="92">
        <v>44846</v>
      </c>
      <c r="F13" s="94">
        <v>44852</v>
      </c>
    </row>
    <row r="14" spans="1:6" ht="13" x14ac:dyDescent="0.3">
      <c r="A14" s="90">
        <v>44866</v>
      </c>
      <c r="B14" s="91" t="s">
        <v>57</v>
      </c>
      <c r="C14" s="92">
        <v>44894</v>
      </c>
      <c r="D14" s="93">
        <v>44873</v>
      </c>
      <c r="E14" s="92">
        <v>44875</v>
      </c>
      <c r="F14" s="94">
        <v>44881</v>
      </c>
    </row>
    <row r="15" spans="1:6" ht="12.65" customHeight="1" x14ac:dyDescent="0.3">
      <c r="A15" s="90">
        <v>44896</v>
      </c>
      <c r="B15" s="91" t="s">
        <v>58</v>
      </c>
      <c r="C15" s="92">
        <v>44925</v>
      </c>
      <c r="D15" s="93">
        <v>44902</v>
      </c>
      <c r="E15" s="92">
        <v>44904</v>
      </c>
      <c r="F15" s="94">
        <v>44910</v>
      </c>
    </row>
    <row r="16" spans="1:6" ht="13.5" thickBot="1" x14ac:dyDescent="0.35">
      <c r="A16" s="95">
        <v>44927</v>
      </c>
      <c r="B16" s="96" t="s">
        <v>59</v>
      </c>
      <c r="C16" s="97">
        <v>44957</v>
      </c>
      <c r="D16" s="98">
        <v>44936</v>
      </c>
      <c r="E16" s="97">
        <v>44938</v>
      </c>
      <c r="F16" s="99">
        <v>44944</v>
      </c>
    </row>
    <row r="24" ht="57" customHeight="1" x14ac:dyDescent="0.25"/>
    <row r="25" ht="14" customHeight="1" x14ac:dyDescent="0.25"/>
    <row r="26" ht="46.25" customHeight="1" x14ac:dyDescent="0.25"/>
    <row r="27" ht="14" customHeight="1" x14ac:dyDescent="0.25"/>
    <row r="28" ht="14" customHeight="1" x14ac:dyDescent="0.25"/>
    <row r="29" ht="14" customHeight="1" x14ac:dyDescent="0.25"/>
    <row r="30" ht="14" customHeight="1" x14ac:dyDescent="0.25"/>
    <row r="31" ht="14" customHeight="1" x14ac:dyDescent="0.25"/>
    <row r="32" ht="14" customHeight="1" x14ac:dyDescent="0.25"/>
    <row r="47" ht="70.25" customHeight="1" x14ac:dyDescent="0.25"/>
  </sheetData>
  <pageMargins left="0.75" right="0.75" top="1" bottom="1" header="0.5" footer="0.5"/>
  <pageSetup paperSize="9" orientation="portrait" r:id="rId1"/>
  <headerFooter alignWithMargins="0">
    <oddFooter>&amp;L&amp;1#&amp;"Arial"&amp;11&amp;K000000SW Internal Personal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zoomScale="80" zoomScaleNormal="80" workbookViewId="0">
      <selection activeCell="C22" sqref="C22"/>
    </sheetView>
  </sheetViews>
  <sheetFormatPr defaultColWidth="13" defaultRowHeight="12.5" x14ac:dyDescent="0.25"/>
  <cols>
    <col min="1" max="1" width="9.54296875" style="49" customWidth="1"/>
    <col min="2" max="2" width="14.08984375" style="49" customWidth="1"/>
    <col min="3" max="3" width="47.54296875" style="49" customWidth="1"/>
    <col min="4" max="4" width="13.08984375" style="49" customWidth="1"/>
    <col min="5" max="16384" width="13" style="49"/>
  </cols>
  <sheetData>
    <row r="1" spans="1:4" ht="13" x14ac:dyDescent="0.3">
      <c r="A1" s="48" t="s">
        <v>69</v>
      </c>
    </row>
    <row r="2" spans="1:4" ht="13" thickBot="1" x14ac:dyDescent="0.3"/>
    <row r="3" spans="1:4" ht="39.5" thickBot="1" x14ac:dyDescent="0.35">
      <c r="A3" s="44" t="s">
        <v>10</v>
      </c>
      <c r="B3" s="50" t="s">
        <v>11</v>
      </c>
      <c r="C3" s="51" t="s">
        <v>12</v>
      </c>
      <c r="D3" s="52" t="s">
        <v>13</v>
      </c>
    </row>
    <row r="4" spans="1:4" x14ac:dyDescent="0.25">
      <c r="A4" s="45">
        <v>44562</v>
      </c>
      <c r="B4" s="53">
        <v>44575</v>
      </c>
      <c r="C4" s="54" t="s">
        <v>14</v>
      </c>
      <c r="D4" s="55">
        <v>44589</v>
      </c>
    </row>
    <row r="5" spans="1:4" x14ac:dyDescent="0.25">
      <c r="A5" s="46">
        <v>44593</v>
      </c>
      <c r="B5" s="56">
        <v>44606</v>
      </c>
      <c r="C5" s="57" t="s">
        <v>15</v>
      </c>
      <c r="D5" s="58">
        <v>44620</v>
      </c>
    </row>
    <row r="6" spans="1:4" x14ac:dyDescent="0.25">
      <c r="A6" s="46">
        <v>44621</v>
      </c>
      <c r="B6" s="56">
        <v>44635</v>
      </c>
      <c r="C6" s="57" t="s">
        <v>16</v>
      </c>
      <c r="D6" s="58">
        <v>44649</v>
      </c>
    </row>
    <row r="7" spans="1:4" x14ac:dyDescent="0.25">
      <c r="A7" s="46">
        <v>44652</v>
      </c>
      <c r="B7" s="56">
        <v>44665</v>
      </c>
      <c r="C7" s="57" t="s">
        <v>17</v>
      </c>
      <c r="D7" s="58">
        <v>44680</v>
      </c>
    </row>
    <row r="8" spans="1:4" x14ac:dyDescent="0.25">
      <c r="A8" s="46">
        <v>44682</v>
      </c>
      <c r="B8" s="56">
        <v>44694</v>
      </c>
      <c r="C8" s="57" t="s">
        <v>60</v>
      </c>
      <c r="D8" s="58">
        <v>44708</v>
      </c>
    </row>
    <row r="9" spans="1:4" x14ac:dyDescent="0.25">
      <c r="A9" s="46">
        <v>44713</v>
      </c>
      <c r="B9" s="56">
        <v>44726</v>
      </c>
      <c r="C9" s="57" t="s">
        <v>61</v>
      </c>
      <c r="D9" s="58">
        <v>44740</v>
      </c>
    </row>
    <row r="10" spans="1:4" x14ac:dyDescent="0.25">
      <c r="A10" s="46">
        <v>44743</v>
      </c>
      <c r="B10" s="56">
        <v>44757</v>
      </c>
      <c r="C10" s="57" t="s">
        <v>62</v>
      </c>
      <c r="D10" s="58">
        <v>44771</v>
      </c>
    </row>
    <row r="11" spans="1:4" x14ac:dyDescent="0.25">
      <c r="A11" s="46">
        <v>44774</v>
      </c>
      <c r="B11" s="56">
        <v>44789</v>
      </c>
      <c r="C11" s="57" t="s">
        <v>63</v>
      </c>
      <c r="D11" s="58">
        <v>44803</v>
      </c>
    </row>
    <row r="12" spans="1:4" x14ac:dyDescent="0.25">
      <c r="A12" s="46">
        <v>44805</v>
      </c>
      <c r="B12" s="56">
        <v>44820</v>
      </c>
      <c r="C12" s="57" t="s">
        <v>64</v>
      </c>
      <c r="D12" s="58">
        <v>44834</v>
      </c>
    </row>
    <row r="13" spans="1:4" x14ac:dyDescent="0.25">
      <c r="A13" s="46">
        <v>44835</v>
      </c>
      <c r="B13" s="56">
        <v>44848</v>
      </c>
      <c r="C13" s="57" t="s">
        <v>65</v>
      </c>
      <c r="D13" s="58">
        <v>44862</v>
      </c>
    </row>
    <row r="14" spans="1:4" x14ac:dyDescent="0.25">
      <c r="A14" s="46">
        <v>44866</v>
      </c>
      <c r="B14" s="56">
        <v>44880</v>
      </c>
      <c r="C14" s="57" t="s">
        <v>66</v>
      </c>
      <c r="D14" s="58">
        <v>44894</v>
      </c>
    </row>
    <row r="15" spans="1:4" x14ac:dyDescent="0.25">
      <c r="A15" s="46">
        <v>44896</v>
      </c>
      <c r="B15" s="56">
        <v>44909</v>
      </c>
      <c r="C15" s="57" t="s">
        <v>67</v>
      </c>
      <c r="D15" s="58">
        <v>44925</v>
      </c>
    </row>
    <row r="16" spans="1:4" ht="13" thickBot="1" x14ac:dyDescent="0.3">
      <c r="A16" s="47">
        <v>44927</v>
      </c>
      <c r="B16" s="59">
        <v>44942</v>
      </c>
      <c r="C16" s="60" t="s">
        <v>68</v>
      </c>
      <c r="D16" s="61">
        <v>44956</v>
      </c>
    </row>
    <row r="19" spans="1:1" x14ac:dyDescent="0.25">
      <c r="A19" s="62"/>
    </row>
    <row r="25" spans="1:1" ht="33.65" customHeight="1" x14ac:dyDescent="0.25"/>
    <row r="31" spans="1:1" ht="15.75" customHeight="1" x14ac:dyDescent="0.25"/>
    <row r="42" ht="12.75" customHeight="1" x14ac:dyDescent="0.25"/>
  </sheetData>
  <pageMargins left="0.05" right="0.09" top="1" bottom="1" header="0.5" footer="0.5"/>
  <pageSetup paperSize="9" orientation="landscape" r:id="rId1"/>
  <headerFooter alignWithMargins="0">
    <oddFooter>&amp;L&amp;1#&amp;"Arial"&amp;11&amp;K000000SW Internal Personal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5"/>
  <sheetViews>
    <sheetView zoomScaleNormal="100" workbookViewId="0">
      <selection activeCell="J16" sqref="J16"/>
    </sheetView>
  </sheetViews>
  <sheetFormatPr defaultColWidth="13" defaultRowHeight="13" x14ac:dyDescent="0.3"/>
  <cols>
    <col min="1" max="1" width="9.54296875" style="2" customWidth="1"/>
    <col min="2" max="2" width="14.08984375" style="4" hidden="1" customWidth="1"/>
    <col min="3" max="3" width="28.453125" style="4" customWidth="1"/>
    <col min="4" max="4" width="13.08984375" style="4" hidden="1" customWidth="1"/>
    <col min="5" max="5" width="0.6328125" style="2" customWidth="1"/>
    <col min="6" max="6" width="11.36328125" style="2" customWidth="1"/>
    <col min="7" max="7" width="9" style="2" customWidth="1"/>
    <col min="8" max="8" width="12.453125" style="2" customWidth="1"/>
    <col min="9" max="9" width="11" style="2" customWidth="1"/>
    <col min="10" max="10" width="12.453125" style="2" customWidth="1"/>
    <col min="11" max="11" width="10.453125" style="2" bestFit="1" customWidth="1"/>
    <col min="12" max="12" width="14.6328125" style="2" hidden="1" customWidth="1"/>
    <col min="13" max="13" width="17" style="2" hidden="1" customWidth="1"/>
    <col min="14" max="14" width="13" style="2" customWidth="1"/>
    <col min="15" max="15" width="21.54296875" style="14" customWidth="1"/>
    <col min="16" max="16" width="22" style="2" customWidth="1"/>
    <col min="17" max="20" width="13" style="2" customWidth="1"/>
    <col min="21" max="16384" width="13" style="2"/>
  </cols>
  <sheetData>
    <row r="1" spans="1:22" x14ac:dyDescent="0.3">
      <c r="A1" s="1" t="s">
        <v>18</v>
      </c>
    </row>
    <row r="2" spans="1:22" ht="13.5" thickBot="1" x14ac:dyDescent="0.35">
      <c r="F2" s="2" t="s">
        <v>19</v>
      </c>
      <c r="G2" s="2" t="s">
        <v>20</v>
      </c>
      <c r="I2" s="2" t="s">
        <v>21</v>
      </c>
      <c r="J2" s="2" t="s">
        <v>22</v>
      </c>
      <c r="K2" s="5" t="s">
        <v>23</v>
      </c>
    </row>
    <row r="3" spans="1:22" ht="40" thickBot="1" x14ac:dyDescent="0.4">
      <c r="A3" s="33" t="s">
        <v>10</v>
      </c>
      <c r="B3" s="34" t="s">
        <v>11</v>
      </c>
      <c r="C3" s="35" t="s">
        <v>12</v>
      </c>
      <c r="D3" s="31" t="s">
        <v>13</v>
      </c>
      <c r="F3" s="6" t="s">
        <v>24</v>
      </c>
      <c r="G3" s="8" t="s">
        <v>25</v>
      </c>
      <c r="H3" s="8" t="s">
        <v>26</v>
      </c>
      <c r="I3" s="7" t="s">
        <v>27</v>
      </c>
      <c r="J3" s="7" t="s">
        <v>3</v>
      </c>
      <c r="K3" s="13" t="s">
        <v>4</v>
      </c>
      <c r="N3" s="13" t="s">
        <v>28</v>
      </c>
      <c r="O3" s="9"/>
      <c r="P3" s="10"/>
      <c r="R3" s="10"/>
      <c r="S3" s="9"/>
      <c r="T3" s="10"/>
      <c r="U3" s="11"/>
      <c r="V3" s="12"/>
    </row>
    <row r="4" spans="1:22" ht="15.5" x14ac:dyDescent="0.35">
      <c r="A4" s="43">
        <v>42736</v>
      </c>
      <c r="B4" s="30" t="e">
        <f>+J4</f>
        <v>#REF!</v>
      </c>
      <c r="C4" s="36" t="s">
        <v>29</v>
      </c>
      <c r="D4" s="32" t="e">
        <f>+K4</f>
        <v>#REF!</v>
      </c>
      <c r="F4" s="15" t="e">
        <f>WORKDAY(A4-1,1,#REF!)</f>
        <v>#REF!</v>
      </c>
      <c r="G4" s="16" t="e">
        <f>WORKDAY(A4-1,2,#REF!)</f>
        <v>#REF!</v>
      </c>
      <c r="H4" s="16" t="e">
        <f>WORKDAY(G4,2,#REF!)</f>
        <v>#REF!</v>
      </c>
      <c r="I4" s="17" t="e">
        <f>WORKDAY($J4,-2,#REF!)</f>
        <v>#REF!</v>
      </c>
      <c r="J4" s="17" t="e">
        <f>WORKDAY($K4,-10,#REF!)</f>
        <v>#REF!</v>
      </c>
      <c r="K4" s="18" t="e">
        <f>WORKDAY(A5,-1,#REF!)</f>
        <v>#REF!</v>
      </c>
      <c r="N4" s="29" t="e">
        <f>TEXT(K4,"dddd")</f>
        <v>#REF!</v>
      </c>
      <c r="O4" s="9"/>
      <c r="P4" s="9"/>
      <c r="R4" s="10"/>
      <c r="S4" s="9"/>
      <c r="T4" s="10"/>
      <c r="U4" s="11"/>
      <c r="V4" s="12"/>
    </row>
    <row r="5" spans="1:22" ht="15.5" x14ac:dyDescent="0.35">
      <c r="A5" s="43">
        <v>42767</v>
      </c>
      <c r="B5" s="30" t="e">
        <f t="shared" ref="B5:B18" si="0">+J5</f>
        <v>#REF!</v>
      </c>
      <c r="C5" s="36" t="s">
        <v>30</v>
      </c>
      <c r="D5" s="32" t="e">
        <f t="shared" ref="D5:D18" si="1">+K5</f>
        <v>#REF!</v>
      </c>
      <c r="F5" s="19" t="e">
        <f>WORKDAY(A5-1,1,#REF!)</f>
        <v>#REF!</v>
      </c>
      <c r="G5" s="20" t="e">
        <f>WORKDAY(A5-1,2,#REF!)</f>
        <v>#REF!</v>
      </c>
      <c r="H5" s="28" t="e">
        <f>WORKDAY(G5,2,#REF!)</f>
        <v>#REF!</v>
      </c>
      <c r="I5" s="21" t="e">
        <f>WORKDAY($J5,-2,#REF!)</f>
        <v>#REF!</v>
      </c>
      <c r="J5" s="21" t="e">
        <f>WORKDAY($K5,-10,#REF!)</f>
        <v>#REF!</v>
      </c>
      <c r="K5" s="22" t="e">
        <f>WORKDAY(A6,-1,#REF!)</f>
        <v>#REF!</v>
      </c>
      <c r="N5" s="29" t="e">
        <f t="shared" ref="N5:N18" si="2">TEXT(K5,"dddd")</f>
        <v>#REF!</v>
      </c>
      <c r="O5" s="9"/>
      <c r="P5" s="9"/>
      <c r="R5" s="10"/>
      <c r="S5" s="9"/>
      <c r="T5" s="10"/>
      <c r="U5" s="11"/>
      <c r="V5" s="12"/>
    </row>
    <row r="6" spans="1:22" ht="15.5" x14ac:dyDescent="0.35">
      <c r="A6" s="43">
        <v>42795</v>
      </c>
      <c r="B6" s="30" t="e">
        <f t="shared" si="0"/>
        <v>#REF!</v>
      </c>
      <c r="C6" s="36" t="s">
        <v>31</v>
      </c>
      <c r="D6" s="32" t="e">
        <f t="shared" si="1"/>
        <v>#REF!</v>
      </c>
      <c r="F6" s="19" t="e">
        <f>WORKDAY(A6-1,1,#REF!)</f>
        <v>#REF!</v>
      </c>
      <c r="G6" s="20" t="e">
        <f>WORKDAY(A6-1,2,#REF!)</f>
        <v>#REF!</v>
      </c>
      <c r="H6" s="28" t="e">
        <f>WORKDAY(G6,2,#REF!)</f>
        <v>#REF!</v>
      </c>
      <c r="I6" s="21" t="e">
        <f>WORKDAY($J6,-2,#REF!)</f>
        <v>#REF!</v>
      </c>
      <c r="J6" s="21" t="e">
        <f>WORKDAY($K6,-10,#REF!)</f>
        <v>#REF!</v>
      </c>
      <c r="K6" s="22" t="e">
        <f>WORKDAY(A7,-1,#REF!)</f>
        <v>#REF!</v>
      </c>
      <c r="N6" s="29" t="e">
        <f t="shared" si="2"/>
        <v>#REF!</v>
      </c>
      <c r="O6" s="9"/>
      <c r="P6" s="9"/>
      <c r="R6" s="10"/>
      <c r="S6" s="9"/>
      <c r="T6" s="10"/>
      <c r="U6" s="11"/>
      <c r="V6" s="12"/>
    </row>
    <row r="7" spans="1:22" ht="15.5" x14ac:dyDescent="0.35">
      <c r="A7" s="43">
        <v>42826</v>
      </c>
      <c r="B7" s="30" t="e">
        <f t="shared" si="0"/>
        <v>#REF!</v>
      </c>
      <c r="C7" s="36" t="s">
        <v>32</v>
      </c>
      <c r="D7" s="32" t="e">
        <f t="shared" si="1"/>
        <v>#REF!</v>
      </c>
      <c r="F7" s="19" t="e">
        <f>WORKDAY(A7-1,1,#REF!)</f>
        <v>#REF!</v>
      </c>
      <c r="G7" s="20" t="e">
        <f>WORKDAY(A7-1,2,#REF!)</f>
        <v>#REF!</v>
      </c>
      <c r="H7" s="20" t="e">
        <f>WORKDAY(G7,2,#REF!)</f>
        <v>#REF!</v>
      </c>
      <c r="I7" s="21" t="e">
        <f>WORKDAY($J7,-2,#REF!)</f>
        <v>#REF!</v>
      </c>
      <c r="J7" s="21" t="e">
        <f>WORKDAY($K7,-10,#REF!)</f>
        <v>#REF!</v>
      </c>
      <c r="K7" s="23" t="e">
        <f>WORKDAY(A8,-1,#REF!)</f>
        <v>#REF!</v>
      </c>
      <c r="L7" s="2" t="s">
        <v>33</v>
      </c>
      <c r="M7" s="2" t="s">
        <v>34</v>
      </c>
      <c r="N7" s="29" t="e">
        <f t="shared" si="2"/>
        <v>#REF!</v>
      </c>
      <c r="O7" s="9"/>
      <c r="P7" s="9"/>
      <c r="R7" s="10"/>
      <c r="S7" s="9"/>
      <c r="T7" s="10"/>
      <c r="U7" s="11"/>
      <c r="V7" s="12"/>
    </row>
    <row r="8" spans="1:22" ht="15.5" x14ac:dyDescent="0.35">
      <c r="A8" s="43">
        <v>42856</v>
      </c>
      <c r="B8" s="30" t="e">
        <f t="shared" si="0"/>
        <v>#REF!</v>
      </c>
      <c r="C8" s="36" t="s">
        <v>35</v>
      </c>
      <c r="D8" s="32" t="e">
        <f t="shared" si="1"/>
        <v>#REF!</v>
      </c>
      <c r="F8" s="19" t="e">
        <f>WORKDAY(A8-1,1,#REF!)</f>
        <v>#REF!</v>
      </c>
      <c r="G8" s="20" t="e">
        <f>WORKDAY(A8-1,2,#REF!)</f>
        <v>#REF!</v>
      </c>
      <c r="H8" s="20" t="e">
        <f>WORKDAY(G8,2,#REF!)</f>
        <v>#REF!</v>
      </c>
      <c r="I8" s="21" t="e">
        <f>WORKDAY($J8,-2,#REF!)</f>
        <v>#REF!</v>
      </c>
      <c r="J8" s="21" t="e">
        <f>WORKDAY($K8,-10,#REF!)</f>
        <v>#REF!</v>
      </c>
      <c r="K8" s="23" t="e">
        <f>WORKDAY(A9,-1,#REF!)</f>
        <v>#REF!</v>
      </c>
      <c r="L8" s="3"/>
      <c r="N8" s="29" t="e">
        <f t="shared" si="2"/>
        <v>#REF!</v>
      </c>
      <c r="O8" s="9"/>
      <c r="P8" s="9"/>
      <c r="R8" s="10"/>
      <c r="S8" s="9"/>
      <c r="T8" s="10"/>
      <c r="U8" s="11"/>
      <c r="V8" s="12"/>
    </row>
    <row r="9" spans="1:22" ht="15.5" x14ac:dyDescent="0.35">
      <c r="A9" s="43">
        <v>42887</v>
      </c>
      <c r="B9" s="30" t="e">
        <f t="shared" si="0"/>
        <v>#REF!</v>
      </c>
      <c r="C9" s="36" t="s">
        <v>36</v>
      </c>
      <c r="D9" s="32" t="e">
        <f t="shared" si="1"/>
        <v>#REF!</v>
      </c>
      <c r="F9" s="19" t="e">
        <f>WORKDAY(A9-1,1,#REF!)</f>
        <v>#REF!</v>
      </c>
      <c r="G9" s="20" t="e">
        <f>WORKDAY(A9-1,2,#REF!)</f>
        <v>#REF!</v>
      </c>
      <c r="H9" s="20" t="e">
        <f>WORKDAY(G9,2,#REF!)</f>
        <v>#REF!</v>
      </c>
      <c r="I9" s="21" t="e">
        <f>WORKDAY($J9,-2,#REF!)</f>
        <v>#REF!</v>
      </c>
      <c r="J9" s="21" t="e">
        <f>WORKDAY($K9,-10,#REF!)</f>
        <v>#REF!</v>
      </c>
      <c r="K9" s="23" t="e">
        <f>WORKDAY(A10,-1,#REF!)</f>
        <v>#REF!</v>
      </c>
      <c r="L9" s="3"/>
      <c r="N9" s="29" t="e">
        <f t="shared" si="2"/>
        <v>#REF!</v>
      </c>
      <c r="O9" s="9"/>
      <c r="P9" s="9"/>
      <c r="R9" s="10"/>
      <c r="S9" s="9"/>
      <c r="T9" s="10"/>
      <c r="U9" s="11"/>
      <c r="V9" s="12"/>
    </row>
    <row r="10" spans="1:22" ht="15.5" x14ac:dyDescent="0.35">
      <c r="A10" s="43">
        <v>42917</v>
      </c>
      <c r="B10" s="30" t="e">
        <f t="shared" si="0"/>
        <v>#REF!</v>
      </c>
      <c r="C10" s="36" t="s">
        <v>37</v>
      </c>
      <c r="D10" s="32" t="e">
        <f t="shared" si="1"/>
        <v>#REF!</v>
      </c>
      <c r="F10" s="19" t="e">
        <f>WORKDAY(A10-1,1,#REF!)</f>
        <v>#REF!</v>
      </c>
      <c r="G10" s="20" t="e">
        <f>WORKDAY(A10-1,2,#REF!)</f>
        <v>#REF!</v>
      </c>
      <c r="H10" s="20" t="e">
        <f>WORKDAY(G10,2,#REF!)</f>
        <v>#REF!</v>
      </c>
      <c r="I10" s="21" t="e">
        <f>WORKDAY($J10,-2,#REF!)</f>
        <v>#REF!</v>
      </c>
      <c r="J10" s="21" t="e">
        <f>WORKDAY($K10,-10,#REF!)</f>
        <v>#REF!</v>
      </c>
      <c r="K10" s="23" t="e">
        <f>WORKDAY(A11,-1,#REF!)</f>
        <v>#REF!</v>
      </c>
      <c r="L10" s="3"/>
      <c r="N10" s="29" t="e">
        <f t="shared" si="2"/>
        <v>#REF!</v>
      </c>
      <c r="O10" s="9"/>
      <c r="P10" s="9"/>
      <c r="R10" s="10"/>
      <c r="S10" s="9"/>
      <c r="T10" s="10"/>
      <c r="U10" s="11"/>
      <c r="V10" s="12"/>
    </row>
    <row r="11" spans="1:22" ht="15.5" x14ac:dyDescent="0.35">
      <c r="A11" s="43">
        <v>42948</v>
      </c>
      <c r="B11" s="30" t="e">
        <f t="shared" si="0"/>
        <v>#REF!</v>
      </c>
      <c r="C11" s="36" t="s">
        <v>38</v>
      </c>
      <c r="D11" s="32" t="e">
        <f t="shared" si="1"/>
        <v>#REF!</v>
      </c>
      <c r="F11" s="19" t="e">
        <f>WORKDAY(A11-1,1,#REF!)</f>
        <v>#REF!</v>
      </c>
      <c r="G11" s="20" t="e">
        <f>WORKDAY(A11-1,2,#REF!)</f>
        <v>#REF!</v>
      </c>
      <c r="H11" s="20" t="e">
        <f>WORKDAY(G11,2,#REF!)</f>
        <v>#REF!</v>
      </c>
      <c r="I11" s="21" t="e">
        <f>WORKDAY($J11,-2,#REF!)</f>
        <v>#REF!</v>
      </c>
      <c r="J11" s="21" t="e">
        <f>WORKDAY($K11,-10,#REF!)</f>
        <v>#REF!</v>
      </c>
      <c r="K11" s="23" t="e">
        <f>WORKDAY(A12,-1,#REF!)</f>
        <v>#REF!</v>
      </c>
      <c r="L11" s="3"/>
      <c r="N11" s="29" t="e">
        <f t="shared" si="2"/>
        <v>#REF!</v>
      </c>
      <c r="O11" s="9"/>
      <c r="P11" s="9"/>
      <c r="R11" s="10"/>
      <c r="S11" s="9"/>
      <c r="T11" s="10"/>
      <c r="U11" s="11"/>
      <c r="V11" s="12"/>
    </row>
    <row r="12" spans="1:22" ht="15.5" x14ac:dyDescent="0.35">
      <c r="A12" s="43">
        <v>42979</v>
      </c>
      <c r="B12" s="30" t="e">
        <f t="shared" si="0"/>
        <v>#REF!</v>
      </c>
      <c r="C12" s="36" t="s">
        <v>39</v>
      </c>
      <c r="D12" s="32" t="e">
        <f t="shared" si="1"/>
        <v>#REF!</v>
      </c>
      <c r="F12" s="19" t="e">
        <f>WORKDAY(A12-1,1,#REF!)</f>
        <v>#REF!</v>
      </c>
      <c r="G12" s="20" t="e">
        <f>WORKDAY(A12-1,2,#REF!)</f>
        <v>#REF!</v>
      </c>
      <c r="H12" s="20" t="e">
        <f>WORKDAY(G12,2,#REF!)</f>
        <v>#REF!</v>
      </c>
      <c r="I12" s="21" t="e">
        <f>WORKDAY($J12,-2,#REF!)</f>
        <v>#REF!</v>
      </c>
      <c r="J12" s="21" t="e">
        <f>WORKDAY($K12,-10,#REF!)</f>
        <v>#REF!</v>
      </c>
      <c r="K12" s="23" t="e">
        <f>WORKDAY(A13,-1,#REF!)</f>
        <v>#REF!</v>
      </c>
      <c r="L12" s="3"/>
      <c r="N12" s="29" t="e">
        <f t="shared" si="2"/>
        <v>#REF!</v>
      </c>
      <c r="O12" s="9"/>
      <c r="P12" s="9"/>
      <c r="R12" s="10"/>
      <c r="S12" s="9"/>
      <c r="T12" s="10"/>
      <c r="U12" s="11"/>
      <c r="V12" s="12"/>
    </row>
    <row r="13" spans="1:22" ht="15.5" x14ac:dyDescent="0.35">
      <c r="A13" s="43">
        <v>43009</v>
      </c>
      <c r="B13" s="30" t="e">
        <f t="shared" si="0"/>
        <v>#REF!</v>
      </c>
      <c r="C13" s="36" t="s">
        <v>40</v>
      </c>
      <c r="D13" s="32" t="e">
        <f t="shared" si="1"/>
        <v>#REF!</v>
      </c>
      <c r="F13" s="19" t="e">
        <f>WORKDAY(A13-1,1,#REF!)</f>
        <v>#REF!</v>
      </c>
      <c r="G13" s="20" t="e">
        <f>WORKDAY(A13-1,2,#REF!)</f>
        <v>#REF!</v>
      </c>
      <c r="H13" s="20" t="e">
        <f>WORKDAY(G13,2,#REF!)</f>
        <v>#REF!</v>
      </c>
      <c r="I13" s="21" t="e">
        <f>WORKDAY($J13,-2,#REF!)</f>
        <v>#REF!</v>
      </c>
      <c r="J13" s="21" t="e">
        <f>WORKDAY($K13,-10,#REF!)</f>
        <v>#REF!</v>
      </c>
      <c r="K13" s="23" t="e">
        <f>WORKDAY(A14,-1,#REF!)</f>
        <v>#REF!</v>
      </c>
      <c r="L13" s="3"/>
      <c r="N13" s="29" t="e">
        <f t="shared" si="2"/>
        <v>#REF!</v>
      </c>
      <c r="O13" s="9"/>
      <c r="P13" s="9"/>
      <c r="R13" s="10"/>
      <c r="S13" s="9"/>
      <c r="T13" s="10"/>
      <c r="U13" s="11"/>
      <c r="V13" s="12"/>
    </row>
    <row r="14" spans="1:22" ht="15.5" x14ac:dyDescent="0.35">
      <c r="A14" s="41">
        <v>43040</v>
      </c>
      <c r="B14" s="30" t="e">
        <f t="shared" si="0"/>
        <v>#REF!</v>
      </c>
      <c r="C14" s="37" t="s">
        <v>41</v>
      </c>
      <c r="D14" s="32" t="e">
        <f t="shared" si="1"/>
        <v>#REF!</v>
      </c>
      <c r="F14" s="19" t="e">
        <f>WORKDAY(A14-1,1,#REF!)</f>
        <v>#REF!</v>
      </c>
      <c r="G14" s="20" t="e">
        <f>WORKDAY(A14-1,2,#REF!)</f>
        <v>#REF!</v>
      </c>
      <c r="H14" s="20" t="e">
        <f>WORKDAY(G14,2,#REF!)</f>
        <v>#REF!</v>
      </c>
      <c r="I14" s="21" t="e">
        <f>WORKDAY($J14,-2,#REF!)</f>
        <v>#REF!</v>
      </c>
      <c r="J14" s="21" t="e">
        <f>WORKDAY($K14,-10,#REF!)</f>
        <v>#REF!</v>
      </c>
      <c r="K14" s="23" t="e">
        <f>WORKDAY(A15,-1,#REF!)</f>
        <v>#REF!</v>
      </c>
      <c r="L14" s="3"/>
      <c r="N14" s="29" t="e">
        <f t="shared" si="2"/>
        <v>#REF!</v>
      </c>
      <c r="O14" s="9"/>
      <c r="P14" s="9"/>
      <c r="R14" s="10"/>
      <c r="S14" s="9"/>
      <c r="T14" s="10"/>
      <c r="U14" s="11"/>
      <c r="V14" s="12"/>
    </row>
    <row r="15" spans="1:22" ht="15.5" x14ac:dyDescent="0.35">
      <c r="A15" s="41">
        <v>43070</v>
      </c>
      <c r="B15" s="30" t="e">
        <f t="shared" si="0"/>
        <v>#REF!</v>
      </c>
      <c r="C15" s="37" t="s">
        <v>42</v>
      </c>
      <c r="D15" s="32" t="e">
        <f t="shared" si="1"/>
        <v>#REF!</v>
      </c>
      <c r="F15" s="19" t="e">
        <f>WORKDAY(A15-1,1,#REF!)</f>
        <v>#REF!</v>
      </c>
      <c r="G15" s="20" t="e">
        <f>WORKDAY(A15-1,2,#REF!)</f>
        <v>#REF!</v>
      </c>
      <c r="H15" s="20" t="e">
        <f>WORKDAY(G15,2,#REF!)</f>
        <v>#REF!</v>
      </c>
      <c r="I15" s="21" t="e">
        <f>WORKDAY($J15,-2,#REF!)</f>
        <v>#REF!</v>
      </c>
      <c r="J15" s="21" t="e">
        <f>WORKDAY($K15,-10,#REF!)</f>
        <v>#REF!</v>
      </c>
      <c r="K15" s="23" t="e">
        <f>WORKDAY(A16,-1,#REF!)</f>
        <v>#REF!</v>
      </c>
      <c r="L15" s="3"/>
      <c r="N15" s="29" t="e">
        <f t="shared" si="2"/>
        <v>#REF!</v>
      </c>
      <c r="O15" s="9"/>
      <c r="P15" s="9"/>
      <c r="R15" s="10"/>
      <c r="S15" s="9"/>
      <c r="T15" s="10"/>
      <c r="U15" s="11"/>
      <c r="V15" s="12"/>
    </row>
    <row r="16" spans="1:22" ht="15.5" x14ac:dyDescent="0.35">
      <c r="A16" s="41">
        <v>43101</v>
      </c>
      <c r="B16" s="30" t="e">
        <f t="shared" si="0"/>
        <v>#REF!</v>
      </c>
      <c r="C16" s="36" t="s">
        <v>43</v>
      </c>
      <c r="D16" s="32" t="e">
        <f t="shared" si="1"/>
        <v>#REF!</v>
      </c>
      <c r="F16" s="19" t="e">
        <f>WORKDAY(A16-1,1,#REF!)</f>
        <v>#REF!</v>
      </c>
      <c r="G16" s="20" t="e">
        <f>WORKDAY(A16-1,2,#REF!)</f>
        <v>#REF!</v>
      </c>
      <c r="H16" s="20" t="e">
        <f>WORKDAY(G16,2,#REF!)</f>
        <v>#REF!</v>
      </c>
      <c r="I16" s="21" t="e">
        <f>WORKDAY($J16,-2,#REF!)</f>
        <v>#REF!</v>
      </c>
      <c r="J16" s="21" t="e">
        <f>WORKDAY($K16,-10,#REF!)</f>
        <v>#REF!</v>
      </c>
      <c r="K16" s="23" t="e">
        <f>WORKDAY(A17,-1,#REF!)</f>
        <v>#REF!</v>
      </c>
      <c r="L16" s="3"/>
      <c r="N16" s="29" t="e">
        <f t="shared" si="2"/>
        <v>#REF!</v>
      </c>
      <c r="O16" s="9"/>
      <c r="P16" s="9"/>
      <c r="R16" s="10"/>
      <c r="S16" s="9"/>
      <c r="T16" s="10"/>
      <c r="U16" s="11"/>
      <c r="V16" s="12"/>
    </row>
    <row r="17" spans="1:22" ht="15.5" x14ac:dyDescent="0.35">
      <c r="A17" s="41">
        <v>43132</v>
      </c>
      <c r="B17" s="30" t="e">
        <f t="shared" si="0"/>
        <v>#REF!</v>
      </c>
      <c r="C17" s="36" t="s">
        <v>44</v>
      </c>
      <c r="D17" s="32" t="e">
        <f t="shared" si="1"/>
        <v>#REF!</v>
      </c>
      <c r="F17" s="19" t="e">
        <f>WORKDAY(A17-1,1,#REF!)</f>
        <v>#REF!</v>
      </c>
      <c r="G17" s="20" t="e">
        <f>WORKDAY(A17-1,2,#REF!)</f>
        <v>#REF!</v>
      </c>
      <c r="H17" s="20" t="e">
        <f>WORKDAY(G17,2,#REF!)</f>
        <v>#REF!</v>
      </c>
      <c r="I17" s="21" t="e">
        <f>WORKDAY($J17,-2,#REF!)</f>
        <v>#REF!</v>
      </c>
      <c r="J17" s="21" t="e">
        <f>WORKDAY($K17,-10,#REF!)</f>
        <v>#REF!</v>
      </c>
      <c r="K17" s="23" t="e">
        <f>WORKDAY(A18,-1,#REF!)</f>
        <v>#REF!</v>
      </c>
      <c r="L17" s="3"/>
      <c r="N17" s="29" t="e">
        <f t="shared" si="2"/>
        <v>#REF!</v>
      </c>
      <c r="O17" s="9"/>
      <c r="P17" s="9"/>
      <c r="R17" s="10"/>
      <c r="S17" s="9"/>
      <c r="T17" s="10"/>
      <c r="U17" s="11"/>
      <c r="V17" s="12"/>
    </row>
    <row r="18" spans="1:22" ht="16" thickBot="1" x14ac:dyDescent="0.4">
      <c r="A18" s="42">
        <v>43160</v>
      </c>
      <c r="B18" s="38" t="e">
        <f t="shared" si="0"/>
        <v>#REF!</v>
      </c>
      <c r="C18" s="39" t="s">
        <v>45</v>
      </c>
      <c r="D18" s="32" t="e">
        <f t="shared" si="1"/>
        <v>#REF!</v>
      </c>
      <c r="F18" s="24" t="e">
        <f>WORKDAY(A18-1,1,#REF!)</f>
        <v>#REF!</v>
      </c>
      <c r="G18" s="25" t="e">
        <f>WORKDAY(A18-1,2,#REF!)</f>
        <v>#REF!</v>
      </c>
      <c r="H18" s="25" t="e">
        <f>WORKDAY(G18,2,#REF!)</f>
        <v>#REF!</v>
      </c>
      <c r="I18" s="26" t="e">
        <f>WORKDAY($J18,-2,#REF!)</f>
        <v>#REF!</v>
      </c>
      <c r="J18" s="26" t="e">
        <f>WORKDAY($K18,-10,#REF!)</f>
        <v>#REF!</v>
      </c>
      <c r="K18" s="27" t="e">
        <f>WORKDAY(A19,-1,#REF!)</f>
        <v>#REF!</v>
      </c>
      <c r="L18" s="3"/>
      <c r="N18" s="29" t="e">
        <f t="shared" si="2"/>
        <v>#REF!</v>
      </c>
      <c r="O18" s="9"/>
      <c r="P18" s="9"/>
      <c r="R18" s="10"/>
      <c r="S18" s="9"/>
      <c r="T18" s="10"/>
      <c r="U18" s="11"/>
      <c r="V18" s="12"/>
    </row>
    <row r="19" spans="1:22" ht="15.75" customHeight="1" x14ac:dyDescent="0.35">
      <c r="A19" s="40">
        <v>43191</v>
      </c>
      <c r="F19" s="100" t="s">
        <v>46</v>
      </c>
      <c r="G19" s="101"/>
      <c r="L19" s="3"/>
      <c r="O19" s="9"/>
      <c r="P19" s="9"/>
      <c r="R19" s="10"/>
      <c r="S19" s="9"/>
      <c r="T19" s="10"/>
      <c r="U19" s="11"/>
      <c r="V19" s="12"/>
    </row>
    <row r="20" spans="1:22" ht="15.5" x14ac:dyDescent="0.35">
      <c r="F20" s="102"/>
      <c r="G20" s="101"/>
      <c r="L20" s="3"/>
      <c r="O20" s="9"/>
      <c r="R20" s="10"/>
      <c r="S20" s="9"/>
      <c r="T20" s="10"/>
      <c r="U20" s="11"/>
      <c r="V20" s="12"/>
    </row>
    <row r="21" spans="1:22" ht="16" thickBot="1" x14ac:dyDescent="0.4">
      <c r="F21" s="103"/>
      <c r="G21" s="104"/>
      <c r="L21" s="3"/>
      <c r="O21" s="9"/>
      <c r="Q21" s="9"/>
      <c r="R21" s="10"/>
      <c r="S21" s="9"/>
      <c r="T21" s="10"/>
      <c r="U21" s="11"/>
      <c r="V21" s="12"/>
    </row>
    <row r="22" spans="1:22" ht="15.5" x14ac:dyDescent="0.35">
      <c r="L22" s="3"/>
      <c r="O22" s="9"/>
      <c r="Q22" s="9"/>
      <c r="R22" s="10"/>
      <c r="S22" s="9"/>
      <c r="T22" s="10"/>
      <c r="U22" s="11"/>
      <c r="V22" s="12"/>
    </row>
    <row r="23" spans="1:22" ht="15.5" x14ac:dyDescent="0.35">
      <c r="P23" s="9"/>
      <c r="Q23" s="9"/>
      <c r="R23" s="10"/>
      <c r="S23" s="9"/>
      <c r="T23" s="10"/>
      <c r="U23" s="11"/>
      <c r="V23" s="12"/>
    </row>
    <row r="24" spans="1:22" ht="15.5" x14ac:dyDescent="0.35">
      <c r="P24" s="9"/>
      <c r="Q24" s="9"/>
      <c r="R24" s="10"/>
      <c r="S24" s="9"/>
      <c r="T24" s="10"/>
      <c r="U24" s="11"/>
      <c r="V24" s="12"/>
    </row>
    <row r="25" spans="1:22" ht="15.5" x14ac:dyDescent="0.35">
      <c r="D25" s="2"/>
      <c r="N25" s="14"/>
      <c r="O25" s="9"/>
      <c r="P25" s="9"/>
      <c r="Q25" s="10"/>
      <c r="R25" s="9"/>
      <c r="S25" s="10"/>
      <c r="T25" s="11"/>
      <c r="U25" s="12"/>
    </row>
    <row r="26" spans="1:22" ht="15.5" x14ac:dyDescent="0.35">
      <c r="D26" s="2"/>
      <c r="N26" s="14"/>
      <c r="O26" s="9"/>
      <c r="P26" s="9"/>
      <c r="Q26" s="10"/>
      <c r="R26" s="9"/>
      <c r="S26" s="10"/>
      <c r="T26" s="11"/>
      <c r="U26" s="12"/>
    </row>
    <row r="27" spans="1:22" ht="15.5" x14ac:dyDescent="0.35">
      <c r="D27" s="2"/>
      <c r="N27" s="14"/>
      <c r="O27" s="9"/>
      <c r="P27" s="9"/>
      <c r="Q27" s="10"/>
      <c r="R27" s="9"/>
      <c r="S27" s="10"/>
      <c r="T27" s="11"/>
      <c r="U27" s="12"/>
    </row>
    <row r="28" spans="1:22" ht="15.5" x14ac:dyDescent="0.35">
      <c r="D28" s="2"/>
      <c r="N28" s="14"/>
      <c r="O28" s="9"/>
      <c r="P28" s="9"/>
      <c r="Q28" s="10"/>
      <c r="R28" s="9"/>
      <c r="S28" s="10"/>
      <c r="T28" s="11"/>
      <c r="U28" s="12"/>
    </row>
    <row r="29" spans="1:22" ht="15.5" x14ac:dyDescent="0.35">
      <c r="D29" s="2"/>
      <c r="N29" s="14"/>
      <c r="O29" s="9"/>
      <c r="P29" s="9"/>
      <c r="Q29" s="10"/>
      <c r="R29" s="9"/>
      <c r="S29" s="10"/>
      <c r="T29" s="11"/>
      <c r="U29" s="12"/>
    </row>
    <row r="30" spans="1:22" ht="15.5" x14ac:dyDescent="0.35">
      <c r="D30" s="2"/>
      <c r="N30" s="14"/>
      <c r="O30" s="9"/>
      <c r="P30" s="9"/>
      <c r="Q30" s="10"/>
      <c r="R30" s="9"/>
      <c r="S30" s="10"/>
      <c r="T30" s="11"/>
      <c r="U30" s="12"/>
    </row>
    <row r="31" spans="1:22" ht="15.5" x14ac:dyDescent="0.35">
      <c r="D31" s="2"/>
      <c r="N31" s="14"/>
      <c r="O31" s="9"/>
      <c r="P31" s="9"/>
      <c r="Q31" s="10"/>
      <c r="R31" s="9"/>
      <c r="S31" s="10"/>
      <c r="T31" s="11"/>
      <c r="U31" s="12"/>
    </row>
    <row r="32" spans="1:22" ht="15.5" x14ac:dyDescent="0.35">
      <c r="D32" s="2"/>
      <c r="N32" s="14"/>
      <c r="O32" s="9"/>
    </row>
    <row r="33" spans="4:15" ht="15.5" x14ac:dyDescent="0.35">
      <c r="D33" s="2"/>
      <c r="N33" s="14"/>
      <c r="O33" s="9"/>
    </row>
    <row r="34" spans="4:15" x14ac:dyDescent="0.3">
      <c r="D34" s="2"/>
      <c r="N34" s="14"/>
      <c r="O34" s="2"/>
    </row>
    <row r="35" spans="4:15" x14ac:dyDescent="0.3">
      <c r="D35" s="2"/>
      <c r="N35" s="14"/>
      <c r="O35" s="2"/>
    </row>
    <row r="36" spans="4:15" x14ac:dyDescent="0.3">
      <c r="D36" s="2"/>
      <c r="N36" s="14"/>
      <c r="O36" s="2"/>
    </row>
    <row r="37" spans="4:15" x14ac:dyDescent="0.3">
      <c r="D37" s="2"/>
      <c r="N37" s="14"/>
      <c r="O37" s="2"/>
    </row>
    <row r="38" spans="4:15" x14ac:dyDescent="0.3">
      <c r="D38" s="2"/>
      <c r="N38" s="14"/>
      <c r="O38" s="2"/>
    </row>
    <row r="39" spans="4:15" x14ac:dyDescent="0.3">
      <c r="D39" s="2"/>
      <c r="N39" s="14"/>
      <c r="O39" s="2"/>
    </row>
    <row r="40" spans="4:15" x14ac:dyDescent="0.3">
      <c r="D40" s="2"/>
      <c r="N40" s="14"/>
      <c r="O40" s="2"/>
    </row>
    <row r="41" spans="4:15" x14ac:dyDescent="0.3">
      <c r="D41" s="2"/>
      <c r="N41" s="14"/>
      <c r="O41" s="2"/>
    </row>
    <row r="42" spans="4:15" x14ac:dyDescent="0.3">
      <c r="D42" s="2"/>
      <c r="N42" s="14"/>
      <c r="O42" s="2"/>
    </row>
    <row r="43" spans="4:15" ht="12.75" customHeight="1" x14ac:dyDescent="0.3">
      <c r="D43" s="2"/>
      <c r="N43" s="14"/>
      <c r="O43" s="2"/>
    </row>
    <row r="44" spans="4:15" x14ac:dyDescent="0.3">
      <c r="D44" s="2"/>
      <c r="N44" s="14"/>
      <c r="O44" s="2"/>
    </row>
    <row r="45" spans="4:15" x14ac:dyDescent="0.3">
      <c r="D45" s="2"/>
      <c r="N45" s="14"/>
      <c r="O45" s="2"/>
    </row>
  </sheetData>
  <mergeCells count="1">
    <mergeCell ref="F19:G21"/>
  </mergeCells>
  <phoneticPr fontId="3" type="noConversion"/>
  <pageMargins left="0.05" right="0.09" top="1" bottom="1" header="0.5" footer="0.5"/>
  <pageSetup paperSize="9" orientation="landscape" r:id="rId1"/>
  <headerFooter alignWithMargins="0">
    <oddFooter>&amp;L&amp;1#&amp;"Arial"&amp;11&amp;K000000SW Internal Personal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showGridLines="0" workbookViewId="0">
      <selection activeCell="I11" sqref="I11"/>
    </sheetView>
  </sheetViews>
  <sheetFormatPr defaultColWidth="9.08984375" defaultRowHeight="12.5" x14ac:dyDescent="0.25"/>
  <cols>
    <col min="1" max="1" width="9.36328125" style="63" customWidth="1"/>
    <col min="2" max="2" width="13" style="63" customWidth="1"/>
    <col min="3" max="3" width="17.453125" style="63" customWidth="1"/>
    <col min="4" max="4" width="13.08984375" style="63" customWidth="1"/>
    <col min="5" max="5" width="16" style="63" customWidth="1"/>
    <col min="6" max="16384" width="9.08984375" style="63"/>
  </cols>
  <sheetData>
    <row r="1" spans="1:5" s="48" customFormat="1" ht="13" x14ac:dyDescent="0.3">
      <c r="A1" s="48" t="s">
        <v>70</v>
      </c>
    </row>
    <row r="2" spans="1:5" ht="13" thickBot="1" x14ac:dyDescent="0.3"/>
    <row r="3" spans="1:5" ht="13.5" thickBot="1" x14ac:dyDescent="0.35">
      <c r="B3" s="64" t="s">
        <v>47</v>
      </c>
      <c r="C3" s="65"/>
      <c r="D3" s="66" t="s">
        <v>48</v>
      </c>
      <c r="E3" s="65"/>
    </row>
    <row r="4" spans="1:5" ht="26.25" customHeight="1" thickBot="1" x14ac:dyDescent="0.35">
      <c r="A4" s="67" t="s">
        <v>10</v>
      </c>
      <c r="B4" s="68" t="s">
        <v>49</v>
      </c>
      <c r="C4" s="69" t="s">
        <v>50</v>
      </c>
      <c r="D4" s="68" t="s">
        <v>49</v>
      </c>
      <c r="E4" s="69" t="s">
        <v>50</v>
      </c>
    </row>
    <row r="5" spans="1:5" ht="13" x14ac:dyDescent="0.3">
      <c r="A5" s="76">
        <v>44562</v>
      </c>
      <c r="B5" s="77">
        <v>44575</v>
      </c>
      <c r="C5" s="78">
        <v>44589</v>
      </c>
      <c r="D5" s="77">
        <v>44589</v>
      </c>
      <c r="E5" s="78">
        <v>44603</v>
      </c>
    </row>
    <row r="6" spans="1:5" ht="13" x14ac:dyDescent="0.3">
      <c r="A6" s="70">
        <v>44593</v>
      </c>
      <c r="B6" s="71">
        <v>44603</v>
      </c>
      <c r="C6" s="72">
        <v>44617</v>
      </c>
      <c r="D6" s="71">
        <v>44617</v>
      </c>
      <c r="E6" s="72">
        <v>44631</v>
      </c>
    </row>
    <row r="7" spans="1:5" ht="13" x14ac:dyDescent="0.3">
      <c r="A7" s="70">
        <v>44621</v>
      </c>
      <c r="B7" s="71">
        <v>44631</v>
      </c>
      <c r="C7" s="72">
        <v>44645</v>
      </c>
      <c r="D7" s="71">
        <v>44645</v>
      </c>
      <c r="E7" s="72">
        <v>44659</v>
      </c>
    </row>
    <row r="8" spans="1:5" ht="14" customHeight="1" x14ac:dyDescent="0.3">
      <c r="A8" s="70">
        <v>44652</v>
      </c>
      <c r="B8" s="71">
        <v>44659</v>
      </c>
      <c r="C8" s="72">
        <v>44676</v>
      </c>
      <c r="D8" s="71">
        <v>44673</v>
      </c>
      <c r="E8" s="72">
        <v>44690</v>
      </c>
    </row>
    <row r="9" spans="1:5" ht="14" customHeight="1" x14ac:dyDescent="0.3">
      <c r="A9" s="70">
        <v>44682</v>
      </c>
      <c r="B9" s="71">
        <v>44687</v>
      </c>
      <c r="C9" s="72">
        <v>44701</v>
      </c>
      <c r="D9" s="71">
        <v>44701</v>
      </c>
      <c r="E9" s="72">
        <v>44719</v>
      </c>
    </row>
    <row r="10" spans="1:5" ht="13" x14ac:dyDescent="0.3">
      <c r="A10" s="70">
        <v>44713</v>
      </c>
      <c r="B10" s="71">
        <v>44722</v>
      </c>
      <c r="C10" s="72">
        <v>44736</v>
      </c>
      <c r="D10" s="71">
        <v>44736</v>
      </c>
      <c r="E10" s="72">
        <v>44750</v>
      </c>
    </row>
    <row r="11" spans="1:5" ht="13" x14ac:dyDescent="0.3">
      <c r="A11" s="70">
        <v>44743</v>
      </c>
      <c r="B11" s="71">
        <v>44750</v>
      </c>
      <c r="C11" s="72">
        <v>44764</v>
      </c>
      <c r="D11" s="71">
        <v>44764</v>
      </c>
      <c r="E11" s="72">
        <v>44781</v>
      </c>
    </row>
    <row r="12" spans="1:5" ht="13" x14ac:dyDescent="0.3">
      <c r="A12" s="70">
        <v>44774</v>
      </c>
      <c r="B12" s="71">
        <v>44785</v>
      </c>
      <c r="C12" s="72">
        <v>44799</v>
      </c>
      <c r="D12" s="71">
        <v>44799</v>
      </c>
      <c r="E12" s="72">
        <v>44813</v>
      </c>
    </row>
    <row r="13" spans="1:5" ht="13" x14ac:dyDescent="0.3">
      <c r="A13" s="70">
        <v>44805</v>
      </c>
      <c r="B13" s="71">
        <v>44813</v>
      </c>
      <c r="C13" s="72">
        <v>44827</v>
      </c>
      <c r="D13" s="71">
        <v>44827</v>
      </c>
      <c r="E13" s="72">
        <v>44841</v>
      </c>
    </row>
    <row r="14" spans="1:5" ht="13" x14ac:dyDescent="0.3">
      <c r="A14" s="70">
        <v>44835</v>
      </c>
      <c r="B14" s="71">
        <v>44848</v>
      </c>
      <c r="C14" s="72">
        <v>44862</v>
      </c>
      <c r="D14" s="71">
        <v>44862</v>
      </c>
      <c r="E14" s="72">
        <v>44876</v>
      </c>
    </row>
    <row r="15" spans="1:5" ht="13" x14ac:dyDescent="0.3">
      <c r="A15" s="70">
        <v>44866</v>
      </c>
      <c r="B15" s="71">
        <v>44876</v>
      </c>
      <c r="C15" s="72">
        <v>44890</v>
      </c>
      <c r="D15" s="71">
        <v>44890</v>
      </c>
      <c r="E15" s="72">
        <v>44907</v>
      </c>
    </row>
    <row r="16" spans="1:5" ht="13" x14ac:dyDescent="0.3">
      <c r="A16" s="70">
        <v>44896</v>
      </c>
      <c r="B16" s="71">
        <v>44904</v>
      </c>
      <c r="C16" s="72">
        <v>44918</v>
      </c>
      <c r="D16" s="71">
        <v>44918</v>
      </c>
      <c r="E16" s="72">
        <v>44938</v>
      </c>
    </row>
    <row r="17" spans="1:5" ht="13.5" thickBot="1" x14ac:dyDescent="0.35">
      <c r="A17" s="73">
        <v>44927</v>
      </c>
      <c r="B17" s="74">
        <v>44939</v>
      </c>
      <c r="C17" s="75">
        <v>44953</v>
      </c>
      <c r="D17" s="74">
        <v>44953</v>
      </c>
      <c r="E17" s="75">
        <v>44967</v>
      </c>
    </row>
  </sheetData>
  <pageMargins left="0.75" right="0.75" top="1" bottom="1" header="0.5" footer="0.5"/>
  <pageSetup paperSize="9" orientation="portrait" r:id="rId1"/>
  <headerFooter alignWithMargins="0">
    <oddFooter>&amp;L&amp;1#&amp;"Arial"&amp;11&amp;K000000SW Internal Personal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7f931c-914e-483c-b50e-0b98f257552f">
      <UserInfo>
        <DisplayName>Lesley Haylock</DisplayName>
        <AccountId>27</AccountId>
        <AccountType/>
      </UserInfo>
      <UserInfo>
        <DisplayName>Lisa Jones</DisplayName>
        <AccountId>3790</AccountId>
        <AccountType/>
      </UserInfo>
      <UserInfo>
        <DisplayName>Marie Paton</DisplayName>
        <AccountId>60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718EC2D3D14749878A61C8BBD8108E" ma:contentTypeVersion="13" ma:contentTypeDescription="Create a new document." ma:contentTypeScope="" ma:versionID="b04d76bb2bab744814b4ed1a0b2671b2">
  <xsd:schema xmlns:xsd="http://www.w3.org/2001/XMLSchema" xmlns:xs="http://www.w3.org/2001/XMLSchema" xmlns:p="http://schemas.microsoft.com/office/2006/metadata/properties" xmlns:ns2="c47f931c-914e-483c-b50e-0b98f257552f" xmlns:ns3="55df40fb-483c-4dad-b0af-f3c41304f03a" targetNamespace="http://schemas.microsoft.com/office/2006/metadata/properties" ma:root="true" ma:fieldsID="08d4f04802d142945e294ac20ed6d8d8" ns2:_="" ns3:_="">
    <xsd:import namespace="c47f931c-914e-483c-b50e-0b98f257552f"/>
    <xsd:import namespace="55df40fb-483c-4dad-b0af-f3c41304f0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7f931c-914e-483c-b50e-0b98f25755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f40fb-483c-4dad-b0af-f3c41304f0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7DCB17-A4E5-46A3-818D-F039ED33A488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55df40fb-483c-4dad-b0af-f3c41304f03a"/>
    <ds:schemaRef ds:uri="http://schemas.openxmlformats.org/package/2006/metadata/core-properties"/>
    <ds:schemaRef ds:uri="c47f931c-914e-483c-b50e-0b98f257552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21CDC1-D952-455A-89BF-32ADB90BBB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042392-44E2-41F0-82AE-0524E3A16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7f931c-914e-483c-b50e-0b98f257552f"/>
    <ds:schemaRef ds:uri="55df40fb-483c-4dad-b0af-f3c41304f0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Provisional timetable</vt:lpstr>
      <vt:lpstr>Primary Timetable </vt:lpstr>
      <vt:lpstr>Primary Timetable</vt:lpstr>
      <vt:lpstr>Non Primary</vt:lpstr>
      <vt:lpstr>'Primary Timetable'!Print_Area</vt:lpstr>
      <vt:lpstr>'Primary Timetable '!Print_Area</vt:lpstr>
    </vt:vector>
  </TitlesOfParts>
  <Manager/>
  <Company>Scottish Water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SLEVINMA</dc:creator>
  <cp:keywords/>
  <dc:description/>
  <cp:lastModifiedBy>Catalina Colmenares</cp:lastModifiedBy>
  <cp:revision/>
  <dcterms:created xsi:type="dcterms:W3CDTF">2012-01-16T11:16:51Z</dcterms:created>
  <dcterms:modified xsi:type="dcterms:W3CDTF">2022-01-18T11:19:31Z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0x0101001B718EC2D3D14749878A61C8BBD8108E</vt:lpwstr>
  </property>
  <property fmtid="{D5CDD505-2E9C-101B-9397-08002B2CF9AE}" pid="5" name="Order">
    <vt:r8>100</vt:r8>
  </property>
  <property fmtid="{D5CDD505-2E9C-101B-9397-08002B2CF9AE}" pid="6" name="MSIP_Label_583b7377-dfe3-4dce-aeaf-331368411afa_Enabled">
    <vt:lpwstr>true</vt:lpwstr>
  </property>
  <property fmtid="{D5CDD505-2E9C-101B-9397-08002B2CF9AE}" pid="7" name="MSIP_Label_583b7377-dfe3-4dce-aeaf-331368411afa_SetDate">
    <vt:lpwstr>2022-01-18T11:19:21Z</vt:lpwstr>
  </property>
  <property fmtid="{D5CDD505-2E9C-101B-9397-08002B2CF9AE}" pid="8" name="MSIP_Label_583b7377-dfe3-4dce-aeaf-331368411afa_Method">
    <vt:lpwstr>Standard</vt:lpwstr>
  </property>
  <property fmtid="{D5CDD505-2E9C-101B-9397-08002B2CF9AE}" pid="9" name="MSIP_Label_583b7377-dfe3-4dce-aeaf-331368411afa_Name">
    <vt:lpwstr>583b7377-dfe3-4dce-aeaf-331368411afa</vt:lpwstr>
  </property>
  <property fmtid="{D5CDD505-2E9C-101B-9397-08002B2CF9AE}" pid="10" name="MSIP_Label_583b7377-dfe3-4dce-aeaf-331368411afa_SiteId">
    <vt:lpwstr>f90bd2e7-b5c0-4b25-9e27-226ff8b6c17b</vt:lpwstr>
  </property>
  <property fmtid="{D5CDD505-2E9C-101B-9397-08002B2CF9AE}" pid="11" name="MSIP_Label_583b7377-dfe3-4dce-aeaf-331368411afa_ActionId">
    <vt:lpwstr>10164b42-053c-4a31-bb4f-e022ea4ee1d3</vt:lpwstr>
  </property>
  <property fmtid="{D5CDD505-2E9C-101B-9397-08002B2CF9AE}" pid="12" name="MSIP_Label_583b7377-dfe3-4dce-aeaf-331368411afa_ContentBits">
    <vt:lpwstr>2</vt:lpwstr>
  </property>
</Properties>
</file>